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xlnm.Print_Area" localSheetId="0">Лист1!$A$1:$P$81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/>
  <c r="O39"/>
  <c r="E75"/>
  <c r="E77"/>
  <c r="E78"/>
  <c r="P18"/>
  <c r="P19"/>
  <c r="P20"/>
  <c r="P21"/>
  <c r="P22"/>
  <c r="P23"/>
  <c r="P25"/>
  <c r="P26"/>
  <c r="P27"/>
  <c r="P28"/>
  <c r="P29"/>
  <c r="P30"/>
  <c r="P31"/>
  <c r="P32"/>
  <c r="P33"/>
  <c r="P34"/>
  <c r="P35"/>
  <c r="P36"/>
  <c r="P37"/>
  <c r="P40"/>
  <c r="P43"/>
  <c r="P45"/>
  <c r="P49"/>
  <c r="P50"/>
  <c r="P51"/>
  <c r="P52"/>
  <c r="P59"/>
  <c r="P60"/>
  <c r="P61"/>
  <c r="P64"/>
  <c r="P65"/>
  <c r="P66"/>
  <c r="P67"/>
  <c r="P69"/>
  <c r="P71"/>
  <c r="P74"/>
  <c r="P75"/>
  <c r="P76"/>
  <c r="P77"/>
  <c r="P78"/>
  <c r="J23" l="1"/>
  <c r="F15"/>
  <c r="E23"/>
  <c r="J32" l="1"/>
  <c r="E32"/>
  <c r="E33"/>
  <c r="J33"/>
  <c r="L39" l="1"/>
  <c r="M39"/>
  <c r="N39"/>
  <c r="K39"/>
  <c r="J75" l="1"/>
  <c r="J76"/>
  <c r="J77"/>
  <c r="J78"/>
  <c r="J65"/>
  <c r="J66"/>
  <c r="J67"/>
  <c r="J68"/>
  <c r="P68" s="1"/>
  <c r="J69"/>
  <c r="J70"/>
  <c r="J71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P58" s="1"/>
  <c r="J59"/>
  <c r="J60"/>
  <c r="J61"/>
  <c r="J17"/>
  <c r="J18"/>
  <c r="J19"/>
  <c r="J20"/>
  <c r="J21"/>
  <c r="J22"/>
  <c r="J24"/>
  <c r="J25"/>
  <c r="J26"/>
  <c r="J27"/>
  <c r="J28"/>
  <c r="J29"/>
  <c r="J30"/>
  <c r="J31"/>
  <c r="J34"/>
  <c r="J35"/>
  <c r="J36"/>
  <c r="J37"/>
  <c r="E41"/>
  <c r="P41" s="1"/>
  <c r="E42"/>
  <c r="E43"/>
  <c r="E44"/>
  <c r="P44" s="1"/>
  <c r="E45"/>
  <c r="E46"/>
  <c r="P46" s="1"/>
  <c r="E47"/>
  <c r="P47" s="1"/>
  <c r="E48"/>
  <c r="P48" s="1"/>
  <c r="E49"/>
  <c r="E50"/>
  <c r="E51"/>
  <c r="E52"/>
  <c r="E53"/>
  <c r="P53" s="1"/>
  <c r="E54"/>
  <c r="P54" s="1"/>
  <c r="E55"/>
  <c r="P55" s="1"/>
  <c r="E56"/>
  <c r="P56" s="1"/>
  <c r="E57"/>
  <c r="P57" s="1"/>
  <c r="E58"/>
  <c r="E59"/>
  <c r="E60"/>
  <c r="E61"/>
  <c r="E17"/>
  <c r="P17" s="1"/>
  <c r="E18"/>
  <c r="E19"/>
  <c r="E20"/>
  <c r="E21"/>
  <c r="E22"/>
  <c r="E24"/>
  <c r="P24" s="1"/>
  <c r="E25"/>
  <c r="E26"/>
  <c r="E27"/>
  <c r="E28"/>
  <c r="E29"/>
  <c r="E30"/>
  <c r="E31"/>
  <c r="E34"/>
  <c r="E35"/>
  <c r="E36"/>
  <c r="E37"/>
  <c r="E16"/>
  <c r="P16" s="1"/>
  <c r="E40"/>
  <c r="E64"/>
  <c r="E65"/>
  <c r="E66"/>
  <c r="E67"/>
  <c r="E68"/>
  <c r="E69"/>
  <c r="E70"/>
  <c r="P70" s="1"/>
  <c r="E71"/>
  <c r="L15"/>
  <c r="P42" l="1"/>
  <c r="E63"/>
  <c r="E62" s="1"/>
  <c r="E39"/>
  <c r="E38" s="1"/>
  <c r="G73" l="1"/>
  <c r="H73"/>
  <c r="I73"/>
  <c r="F73"/>
  <c r="G15" l="1"/>
  <c r="F39" l="1"/>
  <c r="J74" l="1"/>
  <c r="E74"/>
  <c r="J64"/>
  <c r="J40"/>
  <c r="J16"/>
  <c r="L73"/>
  <c r="L72" s="1"/>
  <c r="M73"/>
  <c r="M72" s="1"/>
  <c r="N73"/>
  <c r="N72" s="1"/>
  <c r="O73"/>
  <c r="O72" s="1"/>
  <c r="K73"/>
  <c r="K72" s="1"/>
  <c r="G72"/>
  <c r="H72"/>
  <c r="I72"/>
  <c r="F72"/>
  <c r="L63"/>
  <c r="L62" s="1"/>
  <c r="M63"/>
  <c r="M62" s="1"/>
  <c r="N63"/>
  <c r="N62" s="1"/>
  <c r="O63"/>
  <c r="O62" s="1"/>
  <c r="K63"/>
  <c r="K62" s="1"/>
  <c r="G63"/>
  <c r="G62" s="1"/>
  <c r="H63"/>
  <c r="H62" s="1"/>
  <c r="I63"/>
  <c r="I62" s="1"/>
  <c r="F63"/>
  <c r="F62" s="1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P73" l="1"/>
  <c r="G79"/>
  <c r="O79"/>
  <c r="M79"/>
  <c r="I79"/>
  <c r="J39"/>
  <c r="P39" s="1"/>
  <c r="F79"/>
  <c r="H79"/>
  <c r="K79"/>
  <c r="N79"/>
  <c r="L79"/>
  <c r="J15"/>
  <c r="J14" s="1"/>
  <c r="J73"/>
  <c r="J63"/>
  <c r="J62" l="1"/>
  <c r="P62" s="1"/>
  <c r="P63"/>
  <c r="J72"/>
  <c r="J38"/>
  <c r="E72"/>
  <c r="P72" s="1"/>
  <c r="E15"/>
  <c r="P15" s="1"/>
  <c r="J79" l="1"/>
  <c r="P38"/>
  <c r="E14"/>
  <c r="P14" s="1"/>
  <c r="E79" l="1"/>
  <c r="P79" s="1"/>
</calcChain>
</file>

<file path=xl/sharedStrings.xml><?xml version="1.0" encoding="utf-8"?>
<sst xmlns="http://schemas.openxmlformats.org/spreadsheetml/2006/main" count="274" uniqueCount="218">
  <si>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</si>
  <si>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</si>
  <si>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</si>
  <si>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</si>
  <si>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</si>
  <si>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</si>
  <si>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</si>
  <si>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</si>
  <si>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</si>
  <si>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</si>
  <si>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</si>
  <si>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</si>
  <si>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</si>
  <si>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</si>
  <si>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</si>
  <si>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</si>
  <si>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</si>
  <si>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</si>
  <si>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</si>
  <si>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</si>
  <si>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</si>
  <si>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</si>
  <si>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</si>
  <si>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</si>
  <si>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</si>
  <si>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</si>
  <si>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</si>
  <si>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</si>
  <si>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</si>
  <si>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</si>
  <si>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</si>
  <si>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</si>
  <si>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</si>
  <si>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</si>
  <si>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</si>
  <si>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</si>
  <si>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</si>
  <si>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</si>
  <si>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</si>
  <si>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</si>
  <si>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</si>
  <si>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</si>
  <si>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</si>
  <si>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</si>
  <si>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</si>
  <si>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</si>
  <si>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</si>
  <si>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</si>
  <si>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</si>
  <si>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</si>
  <si>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</si>
  <si>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</si>
  <si>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</si>
  <si>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</si>
  <si>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</si>
  <si>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</si>
  <si>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</si>
  <si>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</si>
  <si>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</si>
  <si>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</si>
  <si>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</si>
  <si>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</si>
  <si>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</si>
  <si>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</si>
  <si>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</si>
  <si>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</si>
  <si>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</si>
  <si>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</si>
  <si>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</si>
  <si>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</si>
  <si>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</si>
  <si>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</si>
  <si>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</si>
  <si>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</si>
  <si>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</si>
  <si>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</si>
  <si>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</si>
  <si>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</si>
  <si>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</si>
  <si>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</si>
  <si>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</si>
  <si>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</si>
  <si>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</si>
  <si>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</si>
  <si>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</si>
  <si>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</si>
  <si>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</si>
  <si>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</si>
  <si>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</si>
  <si>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</si>
  <si>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</si>
  <si>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</si>
  <si>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</si>
  <si>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</si>
  <si>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</si>
  <si>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</si>
  <si>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</si>
  <si>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</si>
  <si>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</si>
  <si>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</si>
  <si>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</si>
  <si>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</si>
  <si>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</si>
  <si>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</si>
  <si>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</si>
  <si>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</si>
  <si>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</si>
  <si>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</si>
  <si>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</si>
  <si>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</si>
  <si>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</si>
  <si>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</si>
  <si>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</si>
  <si>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</si>
  <si>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</si>
  <si>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</si>
  <si>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</si>
  <si>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</si>
  <si>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</si>
  <si>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</si>
  <si>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</si>
  <si>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</si>
  <si>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</si>
  <si>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</si>
  <si>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</si>
  <si>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</si>
  <si>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</si>
  <si>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</si>
  <si>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</si>
  <si>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</si>
  <si>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</si>
  <si>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</si>
  <si>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</si>
  <si>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</si>
  <si>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</si>
  <si>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</si>
  <si>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</si>
  <si>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</si>
  <si>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</si>
  <si>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</si>
  <si>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</si>
  <si>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</si>
  <si>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</si>
  <si>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</si>
  <si>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</si>
  <si>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</si>
  <si>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</si>
  <si>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</si>
  <si>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</si>
  <si>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</si>
  <si>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</si>
  <si>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</si>
  <si>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</si>
  <si>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</si>
  <si>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</si>
  <si>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</si>
  <si>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</si>
  <si>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</si>
  <si>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</si>
  <si>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</si>
  <si>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</si>
  <si>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</si>
  <si>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</si>
  <si>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</si>
  <si>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</si>
  <si>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</si>
  <si>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</si>
  <si>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</si>
  <si>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</si>
  <si>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</si>
  <si>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</si>
  <si>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</si>
  <si>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</si>
  <si>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</si>
  <si>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</si>
  <si>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</si>
  <si>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</si>
  <si>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</si>
  <si>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</si>
  <si>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</si>
  <si>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</si>
  <si>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</si>
  <si>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</si>
  <si>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</si>
  <si>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</si>
  <si>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</si>
  <si>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</si>
  <si>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</si>
  <si>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</si>
  <si>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</si>
  <si>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</si>
  <si>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</si>
  <si>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</si>
  <si>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</si>
  <si>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</si>
  <si>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</si>
  <si>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</si>
  <si>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</si>
  <si>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</si>
  <si>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</si>
  <si>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</si>
  <si>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</si>
  <si>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</si>
  <si>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</si>
  <si>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</si>
  <si>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</si>
  <si>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</si>
  <si>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</si>
  <si>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</si>
  <si>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</si>
  <si>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</si>
  <si>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</si>
  <si>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</si>
  <si>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</si>
  <si>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</si>
  <si>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>до рішення виконавчого комітету                         Козелецької селищної ради                                                                                                                      від 23 листопада 2021 року                                                     № 363-24/VIII</t>
  </si>
  <si>
    <t>Керуючий справами (секретар) виконавчого комітету</t>
  </si>
  <si>
    <t>Л.О.Набільська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</si>
</sst>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2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topLeftCell="B1" zoomScale="84" zoomScaleNormal="84" workbookViewId="0">
      <selection activeCell="P81" sqref="P81"/>
    </sheetView>
  </sheetViews>
  <sheetFormatPr defaultRowHeight="15.75"/>
  <cols>
    <col min="1" max="1" width="12" style="2" customWidth="1"/>
    <col min="2" max="2" width="11" style="2" customWidth="1"/>
    <col min="3" max="3" width="12" style="2" customWidth="1"/>
    <col min="4" max="4" width="44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8.25" customHeight="1">
      <c r="I1" s="48"/>
      <c r="J1" s="48"/>
      <c r="K1" s="48"/>
      <c r="L1" s="48"/>
      <c r="M1" s="48"/>
    </row>
    <row r="2" spans="1:16">
      <c r="M2" s="49" t="s">
        <v>0</v>
      </c>
      <c r="N2" s="49"/>
      <c r="O2" s="49"/>
      <c r="P2" s="49"/>
    </row>
    <row r="3" spans="1:16" ht="68.25" customHeight="1">
      <c r="M3" s="51"/>
      <c r="N3" s="50" t="s">
        <v>215</v>
      </c>
      <c r="O3" s="50"/>
      <c r="P3" s="50"/>
    </row>
    <row r="5" spans="1:16">
      <c r="A5" s="46" t="s">
        <v>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>
      <c r="A6" s="46" t="s">
        <v>150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5" t="s">
        <v>5</v>
      </c>
      <c r="B9" s="45" t="s">
        <v>6</v>
      </c>
      <c r="C9" s="45" t="s">
        <v>7</v>
      </c>
      <c r="D9" s="45" t="s">
        <v>8</v>
      </c>
      <c r="E9" s="45" t="s">
        <v>9</v>
      </c>
      <c r="F9" s="45"/>
      <c r="G9" s="45"/>
      <c r="H9" s="45"/>
      <c r="I9" s="45"/>
      <c r="J9" s="45" t="s">
        <v>16</v>
      </c>
      <c r="K9" s="45"/>
      <c r="L9" s="45"/>
      <c r="M9" s="45"/>
      <c r="N9" s="45"/>
      <c r="O9" s="45"/>
      <c r="P9" s="44" t="s">
        <v>152</v>
      </c>
    </row>
    <row r="10" spans="1:16" ht="15" customHeight="1">
      <c r="A10" s="45"/>
      <c r="B10" s="45"/>
      <c r="C10" s="45"/>
      <c r="D10" s="45"/>
      <c r="E10" s="44" t="s">
        <v>10</v>
      </c>
      <c r="F10" s="45" t="s">
        <v>11</v>
      </c>
      <c r="G10" s="45" t="s">
        <v>12</v>
      </c>
      <c r="H10" s="45"/>
      <c r="I10" s="45" t="s">
        <v>15</v>
      </c>
      <c r="J10" s="44" t="s">
        <v>10</v>
      </c>
      <c r="K10" s="45" t="s">
        <v>17</v>
      </c>
      <c r="L10" s="45" t="s">
        <v>11</v>
      </c>
      <c r="M10" s="45" t="s">
        <v>12</v>
      </c>
      <c r="N10" s="45"/>
      <c r="O10" s="45" t="s">
        <v>15</v>
      </c>
      <c r="P10" s="45"/>
    </row>
    <row r="11" spans="1:16" ht="15" customHeight="1">
      <c r="A11" s="45"/>
      <c r="B11" s="45"/>
      <c r="C11" s="45"/>
      <c r="D11" s="45"/>
      <c r="E11" s="45"/>
      <c r="F11" s="45"/>
      <c r="G11" s="45" t="s">
        <v>13</v>
      </c>
      <c r="H11" s="45" t="s">
        <v>14</v>
      </c>
      <c r="I11" s="45"/>
      <c r="J11" s="45"/>
      <c r="K11" s="45"/>
      <c r="L11" s="45"/>
      <c r="M11" s="45" t="s">
        <v>13</v>
      </c>
      <c r="N11" s="45" t="s">
        <v>14</v>
      </c>
      <c r="O11" s="45"/>
      <c r="P11" s="45"/>
    </row>
    <row r="12" spans="1:16" ht="44.25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41138687</v>
      </c>
      <c r="F14" s="18">
        <f>F15</f>
        <v>37078482</v>
      </c>
      <c r="G14" s="18">
        <f t="shared" ref="G14:I14" si="0">G15</f>
        <v>15764940</v>
      </c>
      <c r="H14" s="18">
        <f t="shared" si="0"/>
        <v>4888973</v>
      </c>
      <c r="I14" s="18">
        <f t="shared" si="0"/>
        <v>4060205</v>
      </c>
      <c r="J14" s="18">
        <f>J15</f>
        <v>1775377.95</v>
      </c>
      <c r="K14" s="18">
        <f>K15</f>
        <v>579631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579631</v>
      </c>
      <c r="P14" s="7">
        <f>E14+J14</f>
        <v>42914064.950000003</v>
      </c>
    </row>
    <row r="15" spans="1:16" ht="126">
      <c r="A15" s="14" t="s">
        <v>20</v>
      </c>
      <c r="B15" s="15"/>
      <c r="C15" s="16"/>
      <c r="D15" s="17" t="s">
        <v>151</v>
      </c>
      <c r="E15" s="18">
        <f t="shared" ref="E15:O15" si="2">SUM(E16:E37)</f>
        <v>41138687</v>
      </c>
      <c r="F15" s="18">
        <f>SUM(F16:F37)</f>
        <v>37078482</v>
      </c>
      <c r="G15" s="18">
        <f t="shared" si="2"/>
        <v>15764940</v>
      </c>
      <c r="H15" s="18">
        <f t="shared" si="2"/>
        <v>4888973</v>
      </c>
      <c r="I15" s="18">
        <f t="shared" si="2"/>
        <v>4060205</v>
      </c>
      <c r="J15" s="18">
        <f t="shared" si="2"/>
        <v>1775377.95</v>
      </c>
      <c r="K15" s="18">
        <f t="shared" si="2"/>
        <v>579631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579631</v>
      </c>
      <c r="P15" s="7">
        <f t="shared" ref="P15:P78" si="3">E15+J15</f>
        <v>42914064.950000003</v>
      </c>
    </row>
    <row r="16" spans="1:16" ht="78.7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23593790</v>
      </c>
      <c r="F16" s="12">
        <v>23593790</v>
      </c>
      <c r="G16" s="12">
        <v>15764940</v>
      </c>
      <c r="H16" s="12">
        <v>3522413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23606790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489035</v>
      </c>
      <c r="F17" s="12">
        <v>489035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1074171.04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1658450</v>
      </c>
      <c r="F18" s="31">
        <v>1658450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1658450</v>
      </c>
    </row>
    <row r="19" spans="1:16" ht="47.25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32000</v>
      </c>
      <c r="K19" s="12">
        <v>32000</v>
      </c>
      <c r="L19" s="12">
        <v>0</v>
      </c>
      <c r="M19" s="12">
        <v>0</v>
      </c>
      <c r="N19" s="12">
        <v>0</v>
      </c>
      <c r="O19" s="12">
        <v>32000</v>
      </c>
      <c r="P19" s="7">
        <f t="shared" si="3"/>
        <v>1717000</v>
      </c>
    </row>
    <row r="20" spans="1:16" ht="31.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1242000</v>
      </c>
      <c r="F20" s="12">
        <v>1242000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1242000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185</v>
      </c>
      <c r="B22" s="35" t="s">
        <v>137</v>
      </c>
      <c r="C22" s="36" t="s">
        <v>138</v>
      </c>
      <c r="D22" s="37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1.5">
      <c r="A23" s="40" t="s">
        <v>212</v>
      </c>
      <c r="B23" s="40" t="s">
        <v>213</v>
      </c>
      <c r="C23" s="41" t="s">
        <v>46</v>
      </c>
      <c r="D23" s="37" t="s">
        <v>214</v>
      </c>
      <c r="E23" s="11">
        <f t="shared" si="4"/>
        <v>103000</v>
      </c>
      <c r="F23" s="12">
        <v>0</v>
      </c>
      <c r="G23" s="12">
        <v>0</v>
      </c>
      <c r="H23" s="12">
        <v>0</v>
      </c>
      <c r="I23" s="12">
        <v>103000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103000</v>
      </c>
    </row>
    <row r="24" spans="1:16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5364375</v>
      </c>
      <c r="F24" s="31">
        <v>1506375</v>
      </c>
      <c r="G24" s="12">
        <v>0</v>
      </c>
      <c r="H24" s="12">
        <v>1366560</v>
      </c>
      <c r="I24" s="12">
        <v>3858000</v>
      </c>
      <c r="J24" s="11">
        <f t="shared" si="5"/>
        <v>36635</v>
      </c>
      <c r="K24" s="12">
        <v>32000</v>
      </c>
      <c r="L24" s="12">
        <v>4635</v>
      </c>
      <c r="M24" s="12">
        <v>0</v>
      </c>
      <c r="N24" s="12">
        <v>0</v>
      </c>
      <c r="O24" s="12">
        <v>32000</v>
      </c>
      <c r="P24" s="7">
        <f t="shared" si="3"/>
        <v>5401010</v>
      </c>
    </row>
    <row r="25" spans="1:16" ht="110.25">
      <c r="A25" s="38" t="s">
        <v>181</v>
      </c>
      <c r="B25" s="39" t="s">
        <v>182</v>
      </c>
      <c r="C25" s="39" t="s">
        <v>183</v>
      </c>
      <c r="D25" s="23" t="s">
        <v>184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>
      <c r="A26" s="35" t="s">
        <v>186</v>
      </c>
      <c r="B26" s="35" t="s">
        <v>187</v>
      </c>
      <c r="C26" s="36" t="s">
        <v>188</v>
      </c>
      <c r="D26" s="37" t="s">
        <v>189</v>
      </c>
      <c r="E26" s="11">
        <f t="shared" si="4"/>
        <v>30000</v>
      </c>
      <c r="F26" s="31">
        <v>30000</v>
      </c>
      <c r="G26" s="12">
        <v>0</v>
      </c>
      <c r="H26" s="12">
        <v>0</v>
      </c>
      <c r="I26" s="12">
        <v>0</v>
      </c>
      <c r="J26" s="11">
        <f t="shared" si="5"/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7">
        <f t="shared" si="3"/>
        <v>30000</v>
      </c>
    </row>
    <row r="27" spans="1:16" ht="31.5">
      <c r="A27" s="13" t="s">
        <v>166</v>
      </c>
      <c r="B27" s="13" t="s">
        <v>167</v>
      </c>
      <c r="C27" s="13" t="s">
        <v>168</v>
      </c>
      <c r="D27" s="1" t="s">
        <v>169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47.25">
      <c r="A28" s="35" t="s">
        <v>178</v>
      </c>
      <c r="B28" s="35" t="s">
        <v>179</v>
      </c>
      <c r="C28" s="36" t="s">
        <v>48</v>
      </c>
      <c r="D28" s="37" t="s">
        <v>180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422631</v>
      </c>
      <c r="K28" s="12">
        <v>422631</v>
      </c>
      <c r="L28" s="12">
        <v>0</v>
      </c>
      <c r="M28" s="12">
        <v>0</v>
      </c>
      <c r="N28" s="12">
        <v>0</v>
      </c>
      <c r="O28" s="12">
        <v>422631</v>
      </c>
      <c r="P28" s="7">
        <f t="shared" si="3"/>
        <v>422631</v>
      </c>
    </row>
    <row r="29" spans="1:16" ht="31.5">
      <c r="A29" s="35" t="s">
        <v>190</v>
      </c>
      <c r="B29" s="35" t="s">
        <v>191</v>
      </c>
      <c r="C29" s="36" t="s">
        <v>192</v>
      </c>
      <c r="D29" s="37" t="s">
        <v>193</v>
      </c>
      <c r="E29" s="11">
        <f t="shared" si="4"/>
        <v>400000</v>
      </c>
      <c r="F29" s="12">
        <v>400000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400000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2985000</v>
      </c>
      <c r="F30" s="12">
        <v>2985000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3062985.65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50000</v>
      </c>
      <c r="K31" s="12">
        <v>50000</v>
      </c>
      <c r="L31" s="12">
        <v>0</v>
      </c>
      <c r="M31" s="12">
        <v>0</v>
      </c>
      <c r="N31" s="12">
        <v>0</v>
      </c>
      <c r="O31" s="12">
        <v>50000</v>
      </c>
      <c r="P31" s="7">
        <f t="shared" si="3"/>
        <v>51850</v>
      </c>
    </row>
    <row r="32" spans="1:16" ht="47.25">
      <c r="A32" s="13" t="s">
        <v>210</v>
      </c>
      <c r="B32" s="13">
        <v>7540</v>
      </c>
      <c r="C32" s="13" t="s">
        <v>55</v>
      </c>
      <c r="D32" s="10" t="s">
        <v>211</v>
      </c>
      <c r="E32" s="11">
        <f t="shared" ref="E32" si="6">F32+I32</f>
        <v>3344982</v>
      </c>
      <c r="F32" s="12">
        <v>3344982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3344982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10.25">
      <c r="A34" s="8" t="s">
        <v>60</v>
      </c>
      <c r="B34" s="8" t="s">
        <v>61</v>
      </c>
      <c r="C34" s="9" t="s">
        <v>48</v>
      </c>
      <c r="D34" s="10" t="s">
        <v>153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7.25">
      <c r="A35" s="42" t="s">
        <v>197</v>
      </c>
      <c r="B35" s="40" t="s">
        <v>198</v>
      </c>
      <c r="C35" s="41" t="s">
        <v>199</v>
      </c>
      <c r="D35" s="37" t="s">
        <v>200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160</v>
      </c>
      <c r="B36" s="8" t="s">
        <v>161</v>
      </c>
      <c r="C36" s="9" t="s">
        <v>162</v>
      </c>
      <c r="D36" s="10" t="s">
        <v>163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154</v>
      </c>
      <c r="E38" s="18">
        <f>E39</f>
        <v>114053866.57999998</v>
      </c>
      <c r="F38" s="18">
        <f>F39</f>
        <v>114053866.57999998</v>
      </c>
      <c r="G38" s="18">
        <f t="shared" ref="G38:I38" si="8">G39</f>
        <v>82060889.059999987</v>
      </c>
      <c r="H38" s="18">
        <f t="shared" si="8"/>
        <v>6834088.7199999988</v>
      </c>
      <c r="I38" s="18">
        <f t="shared" si="8"/>
        <v>0</v>
      </c>
      <c r="J38" s="18">
        <f>J39</f>
        <v>7430681.3900000006</v>
      </c>
      <c r="K38" s="18">
        <f>K39</f>
        <v>4745057.4000000004</v>
      </c>
      <c r="L38" s="18">
        <f t="shared" ref="L38:O38" si="9">L39</f>
        <v>2685623.99</v>
      </c>
      <c r="M38" s="18">
        <f t="shared" si="9"/>
        <v>26200</v>
      </c>
      <c r="N38" s="18">
        <f t="shared" si="9"/>
        <v>0</v>
      </c>
      <c r="O38" s="18">
        <f t="shared" si="9"/>
        <v>4745057.4000000004</v>
      </c>
      <c r="P38" s="7">
        <f t="shared" si="3"/>
        <v>121484547.96999998</v>
      </c>
    </row>
    <row r="39" spans="1:16">
      <c r="A39" s="14" t="s">
        <v>67</v>
      </c>
      <c r="B39" s="15"/>
      <c r="C39" s="16"/>
      <c r="D39" s="17" t="s">
        <v>155</v>
      </c>
      <c r="E39" s="18">
        <f t="shared" ref="E39:J39" si="10">SUM(E40:E61)</f>
        <v>114053866.57999998</v>
      </c>
      <c r="F39" s="18">
        <f t="shared" si="10"/>
        <v>114053866.57999998</v>
      </c>
      <c r="G39" s="18">
        <f t="shared" si="10"/>
        <v>82060889.059999987</v>
      </c>
      <c r="H39" s="18">
        <f t="shared" si="10"/>
        <v>6834088.7199999988</v>
      </c>
      <c r="I39" s="18">
        <f t="shared" si="10"/>
        <v>0</v>
      </c>
      <c r="J39" s="18">
        <f t="shared" si="10"/>
        <v>7430681.3900000006</v>
      </c>
      <c r="K39" s="18">
        <f>SUM(K40:K61)</f>
        <v>4745057.4000000004</v>
      </c>
      <c r="L39" s="18">
        <f t="shared" ref="L39:N39" si="11">SUM(L40:L61)</f>
        <v>2685623.99</v>
      </c>
      <c r="M39" s="18">
        <f t="shared" si="11"/>
        <v>26200</v>
      </c>
      <c r="N39" s="18">
        <f t="shared" si="11"/>
        <v>0</v>
      </c>
      <c r="O39" s="18">
        <f>SUM(O40:O61)</f>
        <v>4745057.4000000004</v>
      </c>
      <c r="P39" s="7">
        <f t="shared" si="3"/>
        <v>121484547.96999998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159</v>
      </c>
      <c r="E40" s="11">
        <f>F40+I40</f>
        <v>1458785.67</v>
      </c>
      <c r="F40" s="12">
        <v>1458785.67</v>
      </c>
      <c r="G40" s="12">
        <v>950962.22</v>
      </c>
      <c r="H40" s="12">
        <v>12500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1481810.67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15882795.130000001</v>
      </c>
      <c r="F41" s="12">
        <v>15882795.130000001</v>
      </c>
      <c r="G41" s="12">
        <v>11137800</v>
      </c>
      <c r="H41" s="12">
        <v>1402873.44</v>
      </c>
      <c r="I41" s="12">
        <v>0</v>
      </c>
      <c r="J41" s="11">
        <f t="shared" ref="J41:J61" si="13">K41+L41</f>
        <v>1361680.7</v>
      </c>
      <c r="K41" s="12">
        <v>19000</v>
      </c>
      <c r="L41" s="12">
        <v>1342680.7</v>
      </c>
      <c r="M41" s="12">
        <v>0</v>
      </c>
      <c r="N41" s="12">
        <v>0</v>
      </c>
      <c r="O41" s="12">
        <v>19000</v>
      </c>
      <c r="P41" s="7">
        <f t="shared" si="3"/>
        <v>17244475.830000002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18739384.800000001</v>
      </c>
      <c r="F42" s="12">
        <v>18739384.800000001</v>
      </c>
      <c r="G42" s="12">
        <v>9089555</v>
      </c>
      <c r="H42" s="12">
        <v>4790288.93</v>
      </c>
      <c r="I42" s="12">
        <v>0</v>
      </c>
      <c r="J42" s="11">
        <f t="shared" si="13"/>
        <v>2682148.66</v>
      </c>
      <c r="K42" s="12">
        <v>1655386.4</v>
      </c>
      <c r="L42" s="12">
        <v>1026762.26</v>
      </c>
      <c r="M42" s="12">
        <v>0</v>
      </c>
      <c r="N42" s="12">
        <v>0</v>
      </c>
      <c r="O42" s="12">
        <v>1655386.4</v>
      </c>
      <c r="P42" s="7">
        <f t="shared" si="3"/>
        <v>21421533.460000001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2062666.53</v>
      </c>
      <c r="F44" s="12">
        <v>2062666.53</v>
      </c>
      <c r="G44" s="12">
        <v>1454878</v>
      </c>
      <c r="H44" s="12">
        <v>197884.21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2074160.8800000001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3333339.14</v>
      </c>
      <c r="F45" s="12">
        <v>3333339.14</v>
      </c>
      <c r="G45" s="12">
        <v>2512266.52</v>
      </c>
      <c r="H45" s="12">
        <v>223139.14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3413339.14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677123.33</v>
      </c>
      <c r="F46" s="12">
        <v>677123.33</v>
      </c>
      <c r="G46" s="12">
        <v>554240.43999999994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677123.33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6209900</v>
      </c>
      <c r="F47" s="12">
        <v>6209900</v>
      </c>
      <c r="G47" s="12">
        <v>3888902.3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6214750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99488</v>
      </c>
      <c r="F48" s="12">
        <v>99488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99488</v>
      </c>
    </row>
    <row r="49" spans="1:16" ht="78.75">
      <c r="A49" s="40" t="s">
        <v>201</v>
      </c>
      <c r="B49" s="40" t="s">
        <v>202</v>
      </c>
      <c r="C49" s="41" t="s">
        <v>89</v>
      </c>
      <c r="D49" s="37" t="s">
        <v>203</v>
      </c>
      <c r="E49" s="11">
        <f t="shared" si="12"/>
        <v>43364</v>
      </c>
      <c r="F49" s="12">
        <v>43364</v>
      </c>
      <c r="G49" s="12">
        <v>0</v>
      </c>
      <c r="H49" s="12">
        <v>0</v>
      </c>
      <c r="I49" s="12">
        <v>0</v>
      </c>
      <c r="J49" s="11">
        <f t="shared" si="13"/>
        <v>33036</v>
      </c>
      <c r="K49" s="12">
        <v>33036</v>
      </c>
      <c r="L49" s="12">
        <v>0</v>
      </c>
      <c r="M49" s="12">
        <v>0</v>
      </c>
      <c r="N49" s="12">
        <v>0</v>
      </c>
      <c r="O49" s="12">
        <v>33036</v>
      </c>
      <c r="P49" s="7">
        <f t="shared" si="3"/>
        <v>76400</v>
      </c>
    </row>
    <row r="50" spans="1:16" ht="78.75">
      <c r="A50" s="40" t="s">
        <v>204</v>
      </c>
      <c r="B50" s="40" t="s">
        <v>205</v>
      </c>
      <c r="C50" s="41" t="s">
        <v>89</v>
      </c>
      <c r="D50" s="37" t="s">
        <v>206</v>
      </c>
      <c r="E50" s="11">
        <f t="shared" si="12"/>
        <v>561428.6</v>
      </c>
      <c r="F50" s="12">
        <v>561428.6</v>
      </c>
      <c r="G50" s="12">
        <v>12175.2</v>
      </c>
      <c r="H50" s="12">
        <v>0</v>
      </c>
      <c r="I50" s="12">
        <v>0</v>
      </c>
      <c r="J50" s="11">
        <f t="shared" si="13"/>
        <v>297290</v>
      </c>
      <c r="K50" s="12">
        <v>297290</v>
      </c>
      <c r="L50" s="12">
        <v>0</v>
      </c>
      <c r="M50" s="12">
        <v>0</v>
      </c>
      <c r="N50" s="12">
        <v>0</v>
      </c>
      <c r="O50" s="12">
        <v>297290</v>
      </c>
      <c r="P50" s="7">
        <f t="shared" si="3"/>
        <v>858718.6</v>
      </c>
    </row>
    <row r="51" spans="1:16" ht="63">
      <c r="A51" s="32" t="s">
        <v>172</v>
      </c>
      <c r="B51" s="32" t="s">
        <v>173</v>
      </c>
      <c r="C51" s="33" t="s">
        <v>89</v>
      </c>
      <c r="D51" s="34" t="s">
        <v>174</v>
      </c>
      <c r="E51" s="11">
        <f t="shared" si="12"/>
        <v>41000</v>
      </c>
      <c r="F51" s="12">
        <v>41000</v>
      </c>
      <c r="G51" s="12">
        <v>33606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175</v>
      </c>
      <c r="B52" s="32" t="s">
        <v>176</v>
      </c>
      <c r="C52" s="33" t="s">
        <v>89</v>
      </c>
      <c r="D52" s="34" t="s">
        <v>177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2652502</v>
      </c>
      <c r="F53" s="12">
        <v>2652502</v>
      </c>
      <c r="G53" s="12">
        <v>1940000</v>
      </c>
      <c r="H53" s="12">
        <v>98750</v>
      </c>
      <c r="I53" s="12">
        <v>0</v>
      </c>
      <c r="J53" s="11">
        <f t="shared" si="13"/>
        <v>103490.68</v>
      </c>
      <c r="K53" s="12">
        <v>0</v>
      </c>
      <c r="L53" s="12">
        <v>103490.68</v>
      </c>
      <c r="M53" s="12">
        <v>0</v>
      </c>
      <c r="N53" s="12">
        <v>0</v>
      </c>
      <c r="O53" s="12">
        <v>0</v>
      </c>
      <c r="P53" s="7">
        <f t="shared" si="3"/>
        <v>2755992.68</v>
      </c>
    </row>
    <row r="54" spans="1:16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564100</v>
      </c>
      <c r="F54" s="12">
        <v>564100</v>
      </c>
      <c r="G54" s="12">
        <v>441700</v>
      </c>
      <c r="H54" s="12">
        <v>20700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574100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6321413</v>
      </c>
      <c r="F55" s="12">
        <v>6321413</v>
      </c>
      <c r="G55" s="12">
        <v>4906000</v>
      </c>
      <c r="H55" s="12">
        <v>74953</v>
      </c>
      <c r="I55" s="12">
        <v>0</v>
      </c>
      <c r="J55" s="11">
        <f t="shared" si="13"/>
        <v>78986</v>
      </c>
      <c r="K55" s="12">
        <v>0</v>
      </c>
      <c r="L55" s="12">
        <v>78986</v>
      </c>
      <c r="M55" s="12">
        <v>0</v>
      </c>
      <c r="N55" s="12">
        <v>0</v>
      </c>
      <c r="O55" s="12">
        <v>0</v>
      </c>
      <c r="P55" s="7">
        <f t="shared" si="3"/>
        <v>6400399</v>
      </c>
    </row>
    <row r="56" spans="1:16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149000</v>
      </c>
      <c r="F56" s="12">
        <v>149000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149000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2589700</v>
      </c>
      <c r="F57" s="12">
        <v>2589700</v>
      </c>
      <c r="G57" s="12">
        <v>1996500</v>
      </c>
      <c r="H57" s="12">
        <v>13000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2617060</v>
      </c>
    </row>
    <row r="58" spans="1:16">
      <c r="A58" s="13" t="s">
        <v>195</v>
      </c>
      <c r="B58" s="13" t="s">
        <v>170</v>
      </c>
      <c r="C58" s="13" t="s">
        <v>168</v>
      </c>
      <c r="D58" s="23" t="s">
        <v>171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196</v>
      </c>
      <c r="B59" s="13" t="s">
        <v>167</v>
      </c>
      <c r="C59" s="13" t="s">
        <v>168</v>
      </c>
      <c r="D59" s="1" t="s">
        <v>169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47.25">
      <c r="A60" s="35" t="s">
        <v>194</v>
      </c>
      <c r="B60" s="35" t="s">
        <v>179</v>
      </c>
      <c r="C60" s="36" t="s">
        <v>48</v>
      </c>
      <c r="D60" s="37" t="s">
        <v>180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2646500</v>
      </c>
      <c r="K60" s="12">
        <v>2646500</v>
      </c>
      <c r="L60" s="12">
        <v>0</v>
      </c>
      <c r="M60" s="12">
        <v>0</v>
      </c>
      <c r="N60" s="12">
        <v>0</v>
      </c>
      <c r="O60" s="12">
        <v>2646500</v>
      </c>
      <c r="P60" s="7">
        <f t="shared" si="3"/>
        <v>2646500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156</v>
      </c>
      <c r="E62" s="18">
        <f>E63</f>
        <v>8644696</v>
      </c>
      <c r="F62" s="18">
        <f>F63</f>
        <v>8644696</v>
      </c>
      <c r="G62" s="18">
        <f t="shared" ref="G62:I62" si="14">G63</f>
        <v>5534000</v>
      </c>
      <c r="H62" s="18">
        <f t="shared" si="14"/>
        <v>284300</v>
      </c>
      <c r="I62" s="18">
        <f t="shared" si="14"/>
        <v>0</v>
      </c>
      <c r="J62" s="18">
        <f>J63</f>
        <v>18347.66</v>
      </c>
      <c r="K62" s="18">
        <f>K63</f>
        <v>0</v>
      </c>
      <c r="L62" s="18">
        <f t="shared" ref="L62:O62" si="15">L63</f>
        <v>18347.66</v>
      </c>
      <c r="M62" s="18">
        <f t="shared" si="15"/>
        <v>0</v>
      </c>
      <c r="N62" s="18">
        <f t="shared" si="15"/>
        <v>0</v>
      </c>
      <c r="O62" s="18">
        <f t="shared" si="15"/>
        <v>0</v>
      </c>
      <c r="P62" s="7">
        <f t="shared" si="3"/>
        <v>8663043.6600000001</v>
      </c>
    </row>
    <row r="63" spans="1:16">
      <c r="A63" s="14" t="s">
        <v>119</v>
      </c>
      <c r="B63" s="15"/>
      <c r="C63" s="16"/>
      <c r="D63" s="17" t="s">
        <v>156</v>
      </c>
      <c r="E63" s="18">
        <f t="shared" ref="E63:O63" si="16">SUM(E64:E71)</f>
        <v>8644696</v>
      </c>
      <c r="F63" s="18">
        <f t="shared" si="16"/>
        <v>8644696</v>
      </c>
      <c r="G63" s="18">
        <f t="shared" si="16"/>
        <v>5534000</v>
      </c>
      <c r="H63" s="18">
        <f t="shared" si="16"/>
        <v>284300</v>
      </c>
      <c r="I63" s="18">
        <f t="shared" si="16"/>
        <v>0</v>
      </c>
      <c r="J63" s="18">
        <f t="shared" si="16"/>
        <v>18347.66</v>
      </c>
      <c r="K63" s="18">
        <f t="shared" si="16"/>
        <v>0</v>
      </c>
      <c r="L63" s="18">
        <f t="shared" si="16"/>
        <v>18347.66</v>
      </c>
      <c r="M63" s="18">
        <f t="shared" si="16"/>
        <v>0</v>
      </c>
      <c r="N63" s="18">
        <f t="shared" si="16"/>
        <v>0</v>
      </c>
      <c r="O63" s="18">
        <f t="shared" si="16"/>
        <v>0</v>
      </c>
      <c r="P63" s="7">
        <f t="shared" si="3"/>
        <v>8663043.6600000001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159</v>
      </c>
      <c r="E64" s="11">
        <f>F64+I64</f>
        <v>1201200</v>
      </c>
      <c r="F64" s="12">
        <v>1201200</v>
      </c>
      <c r="G64" s="12">
        <v>924400</v>
      </c>
      <c r="H64" s="12">
        <v>14000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1201200</v>
      </c>
    </row>
    <row r="65" spans="1:18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1" si="17">F65+I65</f>
        <v>45000</v>
      </c>
      <c r="F65" s="12">
        <v>45000</v>
      </c>
      <c r="G65" s="12">
        <v>0</v>
      </c>
      <c r="H65" s="12">
        <v>0</v>
      </c>
      <c r="I65" s="12">
        <v>0</v>
      </c>
      <c r="J65" s="11">
        <f t="shared" ref="J65:J71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45000</v>
      </c>
    </row>
    <row r="66" spans="1:18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8" ht="63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2445300</v>
      </c>
      <c r="F67" s="12">
        <v>2445300</v>
      </c>
      <c r="G67" s="12">
        <v>2027000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2445300</v>
      </c>
    </row>
    <row r="68" spans="1:18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3716236</v>
      </c>
      <c r="F68" s="12">
        <v>3716236</v>
      </c>
      <c r="G68" s="12">
        <v>2417000</v>
      </c>
      <c r="H68" s="12">
        <v>270300</v>
      </c>
      <c r="I68" s="12">
        <v>0</v>
      </c>
      <c r="J68" s="11">
        <f t="shared" si="18"/>
        <v>18347.66</v>
      </c>
      <c r="K68" s="12">
        <v>0</v>
      </c>
      <c r="L68" s="12">
        <v>18347.66</v>
      </c>
      <c r="M68" s="12">
        <v>0</v>
      </c>
      <c r="N68" s="12">
        <v>0</v>
      </c>
      <c r="O68" s="12">
        <v>0</v>
      </c>
      <c r="P68" s="7">
        <f t="shared" si="3"/>
        <v>3734583.66</v>
      </c>
    </row>
    <row r="69" spans="1:18" ht="31.5">
      <c r="A69" s="8" t="s">
        <v>134</v>
      </c>
      <c r="B69" s="8" t="s">
        <v>135</v>
      </c>
      <c r="C69" s="9" t="s">
        <v>97</v>
      </c>
      <c r="D69" s="10" t="s">
        <v>164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8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969000</v>
      </c>
      <c r="F70" s="12">
        <v>969000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969000</v>
      </c>
    </row>
    <row r="71" spans="1:18" ht="31.5">
      <c r="A71" s="8" t="s">
        <v>140</v>
      </c>
      <c r="B71" s="8" t="s">
        <v>54</v>
      </c>
      <c r="C71" s="9" t="s">
        <v>55</v>
      </c>
      <c r="D71" s="10" t="s">
        <v>56</v>
      </c>
      <c r="E71" s="11">
        <f t="shared" si="17"/>
        <v>360</v>
      </c>
      <c r="F71" s="12">
        <v>360</v>
      </c>
      <c r="G71" s="12">
        <v>0</v>
      </c>
      <c r="H71" s="12">
        <v>0</v>
      </c>
      <c r="I71" s="12">
        <v>0</v>
      </c>
      <c r="J71" s="11">
        <f t="shared" si="18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7">
        <f t="shared" si="3"/>
        <v>360</v>
      </c>
    </row>
    <row r="72" spans="1:18" ht="31.5">
      <c r="A72" s="14" t="s">
        <v>141</v>
      </c>
      <c r="B72" s="15"/>
      <c r="C72" s="16"/>
      <c r="D72" s="17" t="s">
        <v>157</v>
      </c>
      <c r="E72" s="18">
        <f>E73</f>
        <v>2803036</v>
      </c>
      <c r="F72" s="18">
        <f>F73</f>
        <v>2733036</v>
      </c>
      <c r="G72" s="18">
        <f t="shared" ref="G72:I72" si="19">G73</f>
        <v>1490000</v>
      </c>
      <c r="H72" s="18">
        <f t="shared" si="19"/>
        <v>0</v>
      </c>
      <c r="I72" s="18">
        <f t="shared" si="19"/>
        <v>20000</v>
      </c>
      <c r="J72" s="18">
        <f>J73</f>
        <v>72319</v>
      </c>
      <c r="K72" s="18">
        <f>K73</f>
        <v>72319</v>
      </c>
      <c r="L72" s="18">
        <f t="shared" ref="L72:O72" si="20">L73</f>
        <v>0</v>
      </c>
      <c r="M72" s="18">
        <f t="shared" si="20"/>
        <v>0</v>
      </c>
      <c r="N72" s="18">
        <f t="shared" si="20"/>
        <v>0</v>
      </c>
      <c r="O72" s="18">
        <f t="shared" si="20"/>
        <v>72319</v>
      </c>
      <c r="P72" s="7">
        <f t="shared" si="3"/>
        <v>2875355</v>
      </c>
    </row>
    <row r="73" spans="1:18">
      <c r="A73" s="14" t="s">
        <v>142</v>
      </c>
      <c r="B73" s="15"/>
      <c r="C73" s="16"/>
      <c r="D73" s="17" t="s">
        <v>158</v>
      </c>
      <c r="E73" s="18">
        <f>SUM(E74:E78)</f>
        <v>2803036</v>
      </c>
      <c r="F73" s="18">
        <f>SUM(F74:F78)</f>
        <v>2733036</v>
      </c>
      <c r="G73" s="18">
        <f t="shared" ref="G73:I73" si="21">SUM(G74:G78)</f>
        <v>1490000</v>
      </c>
      <c r="H73" s="18">
        <f t="shared" si="21"/>
        <v>0</v>
      </c>
      <c r="I73" s="18">
        <f t="shared" si="21"/>
        <v>20000</v>
      </c>
      <c r="J73" s="18">
        <f t="shared" ref="J73:K73" si="22">SUM(J74:J77)</f>
        <v>72319</v>
      </c>
      <c r="K73" s="18">
        <f t="shared" si="22"/>
        <v>72319</v>
      </c>
      <c r="L73" s="18">
        <f t="shared" ref="L73" si="23">SUM(L74:L77)</f>
        <v>0</v>
      </c>
      <c r="M73" s="18">
        <f t="shared" ref="M73" si="24">SUM(M74:M77)</f>
        <v>0</v>
      </c>
      <c r="N73" s="18">
        <f t="shared" ref="N73" si="25">SUM(N74:N77)</f>
        <v>0</v>
      </c>
      <c r="O73" s="18">
        <f t="shared" ref="O73" si="26">SUM(O74:O77)</f>
        <v>72319</v>
      </c>
      <c r="P73" s="7">
        <f t="shared" si="3"/>
        <v>2875355</v>
      </c>
    </row>
    <row r="74" spans="1:18" ht="47.25">
      <c r="A74" s="8" t="s">
        <v>143</v>
      </c>
      <c r="B74" s="8" t="s">
        <v>69</v>
      </c>
      <c r="C74" s="9" t="s">
        <v>23</v>
      </c>
      <c r="D74" s="10" t="s">
        <v>159</v>
      </c>
      <c r="E74" s="11">
        <f>F74+I74</f>
        <v>1842000</v>
      </c>
      <c r="F74" s="12">
        <v>1842000</v>
      </c>
      <c r="G74" s="12">
        <v>1490000</v>
      </c>
      <c r="H74" s="12">
        <v>0</v>
      </c>
      <c r="I74" s="12">
        <v>0</v>
      </c>
      <c r="J74" s="11">
        <f>K74+L74</f>
        <v>36000</v>
      </c>
      <c r="K74" s="12">
        <v>36000</v>
      </c>
      <c r="L74" s="12">
        <v>0</v>
      </c>
      <c r="M74" s="12">
        <v>0</v>
      </c>
      <c r="N74" s="12">
        <v>0</v>
      </c>
      <c r="O74" s="12">
        <v>36000</v>
      </c>
      <c r="P74" s="7">
        <f t="shared" si="3"/>
        <v>1878000</v>
      </c>
    </row>
    <row r="75" spans="1:18" ht="31.5">
      <c r="A75" s="8" t="s">
        <v>144</v>
      </c>
      <c r="B75" s="8" t="s">
        <v>54</v>
      </c>
      <c r="C75" s="9" t="s">
        <v>55</v>
      </c>
      <c r="D75" s="10" t="s">
        <v>56</v>
      </c>
      <c r="E75" s="11">
        <f t="shared" ref="E75:E78" si="27">F75+I75</f>
        <v>20281</v>
      </c>
      <c r="F75" s="12">
        <v>20281</v>
      </c>
      <c r="G75" s="12">
        <v>0</v>
      </c>
      <c r="H75" s="12">
        <v>0</v>
      </c>
      <c r="I75" s="12">
        <v>0</v>
      </c>
      <c r="J75" s="11">
        <f t="shared" ref="J75:J78" si="28">K75+L75</f>
        <v>36319</v>
      </c>
      <c r="K75" s="12">
        <v>36319</v>
      </c>
      <c r="L75" s="12">
        <v>0</v>
      </c>
      <c r="M75" s="12">
        <v>0</v>
      </c>
      <c r="N75" s="12">
        <v>0</v>
      </c>
      <c r="O75" s="12">
        <v>36319</v>
      </c>
      <c r="P75" s="7">
        <f t="shared" si="3"/>
        <v>56600</v>
      </c>
    </row>
    <row r="76" spans="1:18">
      <c r="A76" s="8" t="s">
        <v>145</v>
      </c>
      <c r="B76" s="8" t="s">
        <v>146</v>
      </c>
      <c r="C76" s="9" t="s">
        <v>27</v>
      </c>
      <c r="D76" s="10" t="s">
        <v>147</v>
      </c>
      <c r="E76" s="11">
        <v>50000</v>
      </c>
      <c r="F76" s="12">
        <v>0</v>
      </c>
      <c r="G76" s="12">
        <v>0</v>
      </c>
      <c r="H76" s="12">
        <v>0</v>
      </c>
      <c r="I76" s="12">
        <v>0</v>
      </c>
      <c r="J76" s="11">
        <f t="shared" si="28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50000</v>
      </c>
    </row>
    <row r="77" spans="1:18">
      <c r="A77" s="8">
        <v>3719770</v>
      </c>
      <c r="B77" s="8">
        <v>9770</v>
      </c>
      <c r="C77" s="13" t="s">
        <v>26</v>
      </c>
      <c r="D77" s="10" t="s">
        <v>165</v>
      </c>
      <c r="E77" s="11">
        <f t="shared" si="27"/>
        <v>820755</v>
      </c>
      <c r="F77" s="12">
        <v>820755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820755</v>
      </c>
    </row>
    <row r="78" spans="1:18" ht="63">
      <c r="A78" s="35" t="s">
        <v>207</v>
      </c>
      <c r="B78" s="35" t="s">
        <v>208</v>
      </c>
      <c r="C78" s="36" t="s">
        <v>26</v>
      </c>
      <c r="D78" s="37" t="s">
        <v>209</v>
      </c>
      <c r="E78" s="11">
        <f t="shared" si="27"/>
        <v>70000</v>
      </c>
      <c r="F78" s="12">
        <v>50000</v>
      </c>
      <c r="G78" s="12">
        <v>0</v>
      </c>
      <c r="H78" s="12">
        <v>0</v>
      </c>
      <c r="I78" s="12">
        <v>20000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70000</v>
      </c>
    </row>
    <row r="79" spans="1:18">
      <c r="A79" s="19" t="s">
        <v>149</v>
      </c>
      <c r="B79" s="20" t="s">
        <v>149</v>
      </c>
      <c r="C79" s="21" t="s">
        <v>149</v>
      </c>
      <c r="D79" s="22" t="s">
        <v>148</v>
      </c>
      <c r="E79" s="7">
        <f t="shared" ref="E79:O79" si="29">E14+E38+E62+E72</f>
        <v>166640285.57999998</v>
      </c>
      <c r="F79" s="7">
        <f t="shared" si="29"/>
        <v>162510080.57999998</v>
      </c>
      <c r="G79" s="7">
        <f t="shared" si="29"/>
        <v>104849829.05999999</v>
      </c>
      <c r="H79" s="7">
        <f t="shared" si="29"/>
        <v>12007361.719999999</v>
      </c>
      <c r="I79" s="7">
        <f t="shared" si="29"/>
        <v>4080205</v>
      </c>
      <c r="J79" s="7">
        <f t="shared" si="29"/>
        <v>9296726</v>
      </c>
      <c r="K79" s="7">
        <f t="shared" si="29"/>
        <v>5397007.4000000004</v>
      </c>
      <c r="L79" s="7">
        <f t="shared" si="29"/>
        <v>3899718.6000000006</v>
      </c>
      <c r="M79" s="7">
        <f t="shared" si="29"/>
        <v>26200</v>
      </c>
      <c r="N79" s="7">
        <f t="shared" si="29"/>
        <v>0</v>
      </c>
      <c r="O79" s="7">
        <f t="shared" si="29"/>
        <v>5397007.4000000004</v>
      </c>
      <c r="P79" s="7">
        <f>E79+J79</f>
        <v>175937011.57999998</v>
      </c>
    </row>
    <row r="80" spans="1:18" s="30" customFormat="1">
      <c r="A80" s="24"/>
      <c r="B80" s="25"/>
      <c r="C80" s="26"/>
      <c r="D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29"/>
    </row>
    <row r="81" spans="1:16" ht="18.75">
      <c r="A81" s="43"/>
      <c r="B81" s="2" t="s">
        <v>216</v>
      </c>
      <c r="H81" s="2" t="s">
        <v>217</v>
      </c>
      <c r="P81" s="43"/>
    </row>
  </sheetData>
  <mergeCells count="25">
    <mergeCell ref="M2:P2"/>
    <mergeCell ref="N3:P3"/>
    <mergeCell ref="I1:M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A5:P5"/>
    <mergeCell ref="A6:P6"/>
    <mergeCell ref="J9:O9"/>
    <mergeCell ref="J10:J12"/>
    <mergeCell ref="K10:K12"/>
    <mergeCell ref="F10:F12"/>
    <mergeCell ref="G10:H10"/>
  </mergeCells>
  <pageMargins left="0.19685039370078741" right="0.19685039370078741" top="0.2" bottom="0.19685039370078741" header="0" footer="0"/>
  <pageSetup paperSize="9" scale="53" fitToHeight="500" orientation="landscape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2021-11-11T09:10:27Z</cp:lastPrinted>
  <dcterms:created xsi:type="dcterms:W3CDTF">2020-12-22T08:56:59Z</dcterms:created>
  <dcterms:modified xsi:type="dcterms:W3CDTF">2021-11-22T15:25:15Z</dcterms:modified>
</cp:coreProperties>
</file>